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8640" windowHeight="11760" tabRatio="645" activeTab="3"/>
  </bookViews>
  <sheets>
    <sheet name="COMPILED DATA" sheetId="1" r:id="rId1"/>
    <sheet name="Spectral Conv." sheetId="2" r:id="rId2"/>
    <sheet name="Summary of Spectral Coord." sheetId="3" r:id="rId3"/>
    <sheet name="PLOT" sheetId="4" r:id="rId4"/>
  </sheets>
  <definedNames/>
  <calcPr fullCalcOnLoad="1"/>
</workbook>
</file>

<file path=xl/comments1.xml><?xml version="1.0" encoding="utf-8"?>
<comments xmlns="http://schemas.openxmlformats.org/spreadsheetml/2006/main">
  <authors>
    <author>kjaiswal</author>
  </authors>
  <commentList>
    <comment ref="AK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mu - ductility factor
= Ratio between max displacement and yield displacement</t>
        </r>
      </text>
    </comment>
    <comment ref="AL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For example:
R = (mu-1)*(T/Tc)+1
if T &lt; Tc
R = mu if T &gt;= Tc
where-
mu - ductility factor
Tc - Chara. Period of ground motion e.g., 0.6 or 0.7 sec</t>
        </r>
      </text>
    </comment>
    <comment ref="A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Describe it:
For example, out-of-plane failure, Pancake, Failure in Torsional mode or any other mechanism (also refer fig 1-4 in data spreadsheet)</t>
        </r>
      </text>
    </comment>
    <comment ref="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Load bearing wall in case of masonry bldgs
OR RC frame (designed or not designed for EQ loading)</t>
        </r>
      </text>
    </comment>
    <comment ref="E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HAZUS Capacity Spectrum Method,
SPO2IDA method (Vamvastikos and Cornell), RiskUE approach, DBELA approach or Others</t>
        </r>
      </text>
    </comment>
    <comment ref="AN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Through Experimental or Period obtained through Dynamic Modeling</t>
        </r>
      </text>
    </comment>
  </commentList>
</comments>
</file>

<file path=xl/sharedStrings.xml><?xml version="1.0" encoding="utf-8"?>
<sst xmlns="http://schemas.openxmlformats.org/spreadsheetml/2006/main" count="170" uniqueCount="124">
  <si>
    <t>POINT E - Test End</t>
  </si>
  <si>
    <t xml:space="preserve"> base shear 60t</t>
  </si>
  <si>
    <t xml:space="preserve"> base shear 150t</t>
  </si>
  <si>
    <t>base shear 147.9t</t>
  </si>
  <si>
    <t>elastic - 1st flr</t>
  </si>
  <si>
    <t>base shear 105</t>
  </si>
  <si>
    <t>@ 1st Flr:</t>
  </si>
  <si>
    <t>cracking - Roof</t>
  </si>
  <si>
    <t>~60roof + 45 1stflr = 105t</t>
  </si>
  <si>
    <t>cracking -1st flr</t>
  </si>
  <si>
    <t>@ 1st flr:</t>
  </si>
  <si>
    <t>100roof + 50 1st flr</t>
  </si>
  <si>
    <t>0.0096 - Roof</t>
  </si>
  <si>
    <t>0.00566 - Roof</t>
  </si>
  <si>
    <t>100roof + 48 1st flr</t>
  </si>
  <si>
    <t>STRUCTURAL IDENTIFICATION</t>
  </si>
  <si>
    <t>APPROACH IDENTIFICATION</t>
  </si>
  <si>
    <t>REFERENCE</t>
  </si>
  <si>
    <t>Source</t>
  </si>
  <si>
    <t>Full</t>
  </si>
  <si>
    <t>Peru</t>
  </si>
  <si>
    <t>No.</t>
  </si>
  <si>
    <t>Location</t>
  </si>
  <si>
    <t>Wall</t>
  </si>
  <si>
    <t>X</t>
  </si>
  <si>
    <t>Test</t>
  </si>
  <si>
    <t>Method</t>
  </si>
  <si>
    <t>Wall or</t>
  </si>
  <si>
    <t>Scale?</t>
  </si>
  <si>
    <t>Specimen</t>
  </si>
  <si>
    <t>Geometry?</t>
  </si>
  <si>
    <t>System?</t>
  </si>
  <si>
    <t>Geographic</t>
  </si>
  <si>
    <t>Brick</t>
  </si>
  <si>
    <t>Material</t>
  </si>
  <si>
    <t>tical?</t>
  </si>
  <si>
    <t>Experi-</t>
  </si>
  <si>
    <t>mental?</t>
  </si>
  <si>
    <t>Analy-</t>
  </si>
  <si>
    <t>Code or</t>
  </si>
  <si>
    <t>Mortar Ratio</t>
  </si>
  <si>
    <t>Strength</t>
  </si>
  <si>
    <t>Reduction Factor</t>
  </si>
  <si>
    <t>Failure</t>
  </si>
  <si>
    <t>Mode</t>
  </si>
  <si>
    <t>Natural</t>
  </si>
  <si>
    <t>Period</t>
  </si>
  <si>
    <t>Ductility</t>
  </si>
  <si>
    <t>Factor</t>
  </si>
  <si>
    <t>Cement:Lime:Sand</t>
  </si>
  <si>
    <t>Mass</t>
  </si>
  <si>
    <t>Damping</t>
  </si>
  <si>
    <t>?</t>
  </si>
  <si>
    <t>Actual Construction?</t>
  </si>
  <si>
    <t>Weight</t>
  </si>
  <si>
    <t>Aspect Ratio</t>
  </si>
  <si>
    <t>n/a</t>
  </si>
  <si>
    <t>Axial Stress</t>
  </si>
  <si>
    <t>Applied?</t>
  </si>
  <si>
    <r>
      <t>b</t>
    </r>
    <r>
      <rPr>
        <vertAlign val="subscript"/>
        <sz val="10"/>
        <rFont val="Arial"/>
        <family val="2"/>
      </rPr>
      <t xml:space="preserve">T,ds </t>
    </r>
    <r>
      <rPr>
        <sz val="10"/>
        <rFont val="Arial"/>
        <family val="0"/>
      </rPr>
      <t>*</t>
    </r>
  </si>
  <si>
    <t xml:space="preserve">Wall </t>
  </si>
  <si>
    <t>Length</t>
  </si>
  <si>
    <t>PS, cyclic</t>
  </si>
  <si>
    <t>3D</t>
  </si>
  <si>
    <t>2 story, 3D</t>
  </si>
  <si>
    <t>Clay, handmade</t>
  </si>
  <si>
    <t>Peruvian Standards E-70 SENCICO</t>
  </si>
  <si>
    <t>No - 2 story</t>
  </si>
  <si>
    <t>Torsion: max 0.0035 rad</t>
  </si>
  <si>
    <t>Zavala, Honma, Gibo, Gallardo, Huaco</t>
  </si>
  <si>
    <t>2004 13th World Conference on Earthquake Engineering, Vancouver, Canada, Paper No. 2885</t>
  </si>
  <si>
    <t>Full Scale On Line Test On Two Story Masonry Building Using Handmade Bricks</t>
  </si>
  <si>
    <t>24.15m Y-Y</t>
  </si>
  <si>
    <t>11.0m X-X</t>
  </si>
  <si>
    <t>varies, story ht 2.5 m</t>
  </si>
  <si>
    <t>51t</t>
  </si>
  <si>
    <t>2.25 Y-Y</t>
  </si>
  <si>
    <t>4.5 X-X</t>
  </si>
  <si>
    <t>First mode displacement pattern imposed; X-X direction includes one concrete shear wall to meet min wall density requirement of masonry std NT-E070</t>
  </si>
  <si>
    <t>REMARKS</t>
  </si>
  <si>
    <t>Std Dev</t>
  </si>
  <si>
    <t>DRIFT</t>
  </si>
  <si>
    <t>Remark</t>
  </si>
  <si>
    <t>MAXIMUM</t>
  </si>
  <si>
    <t>Reported Force or Stress</t>
  </si>
  <si>
    <t>Reported Force</t>
  </si>
  <si>
    <t>AREA</t>
  </si>
  <si>
    <t>YIELD/CRACKING</t>
  </si>
  <si>
    <t>Drift</t>
  </si>
  <si>
    <t>Height</t>
  </si>
  <si>
    <r>
      <t>a</t>
    </r>
    <r>
      <rPr>
        <vertAlign val="subscript"/>
        <sz val="10"/>
        <rFont val="Arial"/>
        <family val="2"/>
      </rPr>
      <t>2</t>
    </r>
  </si>
  <si>
    <t>Force</t>
  </si>
  <si>
    <t>Displ</t>
  </si>
  <si>
    <t>Bldg Mass</t>
  </si>
  <si>
    <t>Keff</t>
  </si>
  <si>
    <r>
      <t>S</t>
    </r>
    <r>
      <rPr>
        <b/>
        <vertAlign val="subscript"/>
        <sz val="10"/>
        <rFont val="Arial"/>
        <family val="2"/>
      </rPr>
      <t>d</t>
    </r>
  </si>
  <si>
    <t>kN/m</t>
  </si>
  <si>
    <t>Meff</t>
  </si>
  <si>
    <t>Sa</t>
  </si>
  <si>
    <t>(kg)</t>
  </si>
  <si>
    <t>(g)</t>
  </si>
  <si>
    <t>Eff. Mass</t>
  </si>
  <si>
    <t>Coeff. (k3)</t>
  </si>
  <si>
    <t>(a.k.a. k1)</t>
  </si>
  <si>
    <r>
      <t xml:space="preserve">(taken at 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</si>
  <si>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POINT B - YIELD</t>
  </si>
  <si>
    <t>POINT C - MAXIMUM STRENGTH</t>
  </si>
  <si>
    <t>POINT D - ULTIMATE</t>
  </si>
  <si>
    <t>Point</t>
  </si>
  <si>
    <t>A</t>
  </si>
  <si>
    <t>B</t>
  </si>
  <si>
    <t>C</t>
  </si>
  <si>
    <t>D</t>
  </si>
  <si>
    <t>E</t>
  </si>
  <si>
    <t>Y (Sa)</t>
  </si>
  <si>
    <t>X (Sd)</t>
  </si>
  <si>
    <t>Specimen 1</t>
  </si>
  <si>
    <t>O</t>
  </si>
  <si>
    <t>ADDITIONAL POINT/TEST END</t>
  </si>
  <si>
    <t>ULTIMATE (usually defined by % peak)</t>
  </si>
  <si>
    <t>FORCE (kN)</t>
  </si>
  <si>
    <t>Referece 4 (Zavala, 2004)</t>
  </si>
  <si>
    <t>kN</t>
  </si>
  <si>
    <t>meters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</si>
</sst>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"/>
    <numFmt numFmtId="170" formatCode="0.000"/>
    <numFmt numFmtId="171" formatCode="0.0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General"/>
  </numFmts>
  <fonts count="15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24"/>
      <color indexed="8"/>
      <name val="Book Antiqua"/>
      <family val="0"/>
    </font>
    <font>
      <sz val="30"/>
      <color indexed="8"/>
      <name val="Book Antiqu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8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8" fontId="0" fillId="7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4" borderId="1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2" fontId="0" fillId="7" borderId="2" xfId="0" applyNumberFormat="1" applyFill="1" applyBorder="1" applyAlignment="1">
      <alignment/>
    </xf>
    <xf numFmtId="2" fontId="10" fillId="7" borderId="2" xfId="0" applyNumberFormat="1" applyFont="1" applyFill="1" applyBorder="1" applyAlignment="1">
      <alignment horizontal="center"/>
    </xf>
    <xf numFmtId="2" fontId="10" fillId="7" borderId="7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7" borderId="0" xfId="0" applyNumberFormat="1" applyFill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0" borderId="2" xfId="0" applyFill="1" applyBorder="1" applyAlignment="1">
      <alignment/>
    </xf>
    <xf numFmtId="171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7" borderId="2" xfId="0" applyNumberFormat="1" applyFill="1" applyBorder="1" applyAlignment="1">
      <alignment/>
    </xf>
    <xf numFmtId="168" fontId="0" fillId="7" borderId="0" xfId="0" applyNumberFormat="1" applyFill="1" applyAlignment="1">
      <alignment horizontal="right"/>
    </xf>
    <xf numFmtId="0" fontId="0" fillId="7" borderId="5" xfId="0" applyFill="1" applyBorder="1" applyAlignment="1">
      <alignment horizontal="right"/>
    </xf>
    <xf numFmtId="169" fontId="0" fillId="7" borderId="0" xfId="0" applyNumberFormat="1" applyFill="1" applyAlignment="1">
      <alignment/>
    </xf>
    <xf numFmtId="169" fontId="0" fillId="7" borderId="0" xfId="0" applyNumberFormat="1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 quotePrefix="1">
      <alignment horizontal="right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1625"/>
          <c:w val="0.8937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of Spectral Coord.'!$B$6:$B$9</c:f>
              <c:numCache>
                <c:ptCount val="4"/>
                <c:pt idx="0">
                  <c:v>0</c:v>
                </c:pt>
                <c:pt idx="1">
                  <c:v>0.12303125</c:v>
                </c:pt>
                <c:pt idx="2">
                  <c:v>0.3543299999999999</c:v>
                </c:pt>
                <c:pt idx="3">
                  <c:v>1.515745</c:v>
                </c:pt>
              </c:numCache>
            </c:numRef>
          </c:xVal>
          <c:yVal>
            <c:numRef>
              <c:f>'Summary of Spectral Coord.'!$C$6:$C$9</c:f>
              <c:numCache>
                <c:ptCount val="4"/>
                <c:pt idx="0">
                  <c:v>0</c:v>
                </c:pt>
                <c:pt idx="1">
                  <c:v>0.4900807653101231</c:v>
                </c:pt>
                <c:pt idx="2">
                  <c:v>0.5445341836779145</c:v>
                </c:pt>
                <c:pt idx="3">
                  <c:v>0.5227528163307981</c:v>
                </c:pt>
              </c:numCache>
            </c:numRef>
          </c:yVal>
          <c:smooth val="0"/>
        </c:ser>
        <c:axId val="32397212"/>
        <c:axId val="23139453"/>
      </c:scatterChart>
      <c:val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23139453"/>
        <c:crosses val="autoZero"/>
        <c:crossBetween val="midCat"/>
        <c:dispUnits/>
      </c:valAx>
      <c:valAx>
        <c:axId val="2313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3239721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28"/>
  <sheetViews>
    <sheetView workbookViewId="0" topLeftCell="AD1">
      <pane ySplit="3" topLeftCell="BM4" activePane="bottomLeft" state="frozen"/>
      <selection pane="topLeft" activeCell="A1" sqref="A1"/>
      <selection pane="bottomLeft" activeCell="E20" sqref="E20"/>
    </sheetView>
  </sheetViews>
  <sheetFormatPr defaultColWidth="8.8515625" defaultRowHeight="12.75"/>
  <cols>
    <col min="1" max="1" width="37.421875" style="5" customWidth="1"/>
    <col min="2" max="2" width="10.421875" style="0" customWidth="1"/>
    <col min="3" max="4" width="7.421875" style="5" customWidth="1"/>
    <col min="5" max="5" width="10.421875" style="5" customWidth="1"/>
    <col min="6" max="6" width="8.28125" style="0" customWidth="1"/>
    <col min="7" max="7" width="21.8515625" style="0" customWidth="1"/>
    <col min="8" max="8" width="6.7109375" style="0" bestFit="1" customWidth="1"/>
    <col min="9" max="9" width="24.421875" style="0" hidden="1" customWidth="1"/>
    <col min="10" max="10" width="28.28125" style="0" customWidth="1"/>
    <col min="11" max="11" width="33.00390625" style="0" customWidth="1"/>
    <col min="12" max="12" width="19.8515625" style="0" customWidth="1"/>
    <col min="13" max="13" width="21.421875" style="0" bestFit="1" customWidth="1"/>
    <col min="14" max="14" width="17.00390625" style="0" hidden="1" customWidth="1"/>
    <col min="15" max="15" width="21.421875" style="0" bestFit="1" customWidth="1"/>
    <col min="16" max="16" width="10.28125" style="0" customWidth="1"/>
    <col min="17" max="17" width="18.8515625" style="0" bestFit="1" customWidth="1"/>
    <col min="18" max="18" width="23.7109375" style="30" bestFit="1" customWidth="1"/>
    <col min="19" max="19" width="21.8515625" style="27" bestFit="1" customWidth="1"/>
    <col min="20" max="20" width="8.00390625" style="0" bestFit="1" customWidth="1"/>
    <col min="21" max="21" width="27.421875" style="34" bestFit="1" customWidth="1"/>
    <col min="22" max="22" width="10.140625" style="34" bestFit="1" customWidth="1"/>
    <col min="23" max="23" width="14.140625" style="28" bestFit="1" customWidth="1"/>
    <col min="24" max="24" width="13.140625" style="27" bestFit="1" customWidth="1"/>
    <col min="25" max="25" width="8.00390625" style="27" bestFit="1" customWidth="1"/>
    <col min="26" max="26" width="17.7109375" style="0" bestFit="1" customWidth="1"/>
    <col min="27" max="27" width="11.421875" style="28" bestFit="1" customWidth="1"/>
    <col min="28" max="28" width="16.00390625" style="34" bestFit="1" customWidth="1"/>
    <col min="29" max="29" width="8.00390625" style="34" bestFit="1" customWidth="1"/>
    <col min="30" max="30" width="18.421875" style="0" bestFit="1" customWidth="1"/>
    <col min="31" max="31" width="18.421875" style="0" customWidth="1"/>
    <col min="32" max="32" width="11.421875" style="28" bestFit="1" customWidth="1"/>
    <col min="33" max="33" width="8.8515625" style="0" customWidth="1"/>
    <col min="34" max="34" width="13.8515625" style="0" bestFit="1" customWidth="1"/>
    <col min="35" max="35" width="11.421875" style="28" bestFit="1" customWidth="1"/>
    <col min="36" max="36" width="7.8515625" style="0" customWidth="1"/>
    <col min="37" max="37" width="7.7109375" style="0" customWidth="1"/>
    <col min="38" max="38" width="15.28125" style="0" customWidth="1"/>
    <col min="39" max="39" width="19.7109375" style="0" customWidth="1"/>
    <col min="40" max="40" width="8.7109375" style="0" customWidth="1"/>
    <col min="41" max="41" width="7.140625" style="0" customWidth="1"/>
    <col min="42" max="42" width="9.00390625" style="0" customWidth="1"/>
    <col min="43" max="43" width="8.421875" style="0" customWidth="1"/>
    <col min="44" max="44" width="13.8515625" style="0" customWidth="1"/>
  </cols>
  <sheetData>
    <row r="1" spans="1:44" ht="13.5" thickBot="1">
      <c r="A1" s="23" t="s">
        <v>17</v>
      </c>
      <c r="B1" s="3"/>
      <c r="C1" s="88" t="s">
        <v>16</v>
      </c>
      <c r="D1" s="88"/>
      <c r="E1" s="88"/>
      <c r="F1" s="88"/>
      <c r="G1" s="88"/>
      <c r="H1" s="88"/>
      <c r="I1" s="88"/>
      <c r="J1" s="90" t="s">
        <v>79</v>
      </c>
      <c r="K1" s="90"/>
      <c r="L1" s="90"/>
      <c r="M1" s="89" t="s">
        <v>15</v>
      </c>
      <c r="N1" s="89"/>
      <c r="O1" s="89"/>
      <c r="P1" s="89"/>
      <c r="Q1" s="89"/>
      <c r="R1" s="93" t="s">
        <v>87</v>
      </c>
      <c r="S1" s="93"/>
      <c r="T1" s="93"/>
      <c r="U1" s="93"/>
      <c r="V1" s="93"/>
      <c r="W1" s="94"/>
      <c r="X1" s="99" t="s">
        <v>83</v>
      </c>
      <c r="Y1" s="93"/>
      <c r="Z1" s="93"/>
      <c r="AA1" s="94"/>
      <c r="AB1" s="93" t="s">
        <v>119</v>
      </c>
      <c r="AC1" s="93"/>
      <c r="AD1" s="93"/>
      <c r="AE1" s="93"/>
      <c r="AF1" s="94"/>
      <c r="AG1" s="93" t="s">
        <v>118</v>
      </c>
      <c r="AH1" s="93"/>
      <c r="AI1" s="94"/>
      <c r="AJ1" s="35"/>
      <c r="AK1" s="35"/>
      <c r="AL1" s="35"/>
      <c r="AM1" s="35"/>
      <c r="AN1" s="26"/>
      <c r="AO1" s="26"/>
      <c r="AP1" s="26"/>
      <c r="AQ1" s="26"/>
      <c r="AR1" s="14"/>
    </row>
    <row r="2" spans="1:43" ht="16.5" thickBot="1">
      <c r="A2" s="25" t="s">
        <v>18</v>
      </c>
      <c r="B2" s="5" t="s">
        <v>32</v>
      </c>
      <c r="C2" s="9" t="s">
        <v>38</v>
      </c>
      <c r="D2" s="9" t="s">
        <v>36</v>
      </c>
      <c r="E2" s="2" t="s">
        <v>25</v>
      </c>
      <c r="F2" s="2" t="s">
        <v>27</v>
      </c>
      <c r="G2" s="2" t="s">
        <v>29</v>
      </c>
      <c r="H2" s="2"/>
      <c r="I2" s="2" t="s">
        <v>39</v>
      </c>
      <c r="J2" s="15"/>
      <c r="K2" s="10"/>
      <c r="L2" s="10"/>
      <c r="M2" s="1" t="s">
        <v>33</v>
      </c>
      <c r="N2" s="1" t="s">
        <v>40</v>
      </c>
      <c r="O2" s="1" t="s">
        <v>57</v>
      </c>
      <c r="P2" s="1" t="s">
        <v>60</v>
      </c>
      <c r="Q2" s="1" t="s">
        <v>23</v>
      </c>
      <c r="R2" s="95"/>
      <c r="S2" s="95"/>
      <c r="T2" s="95"/>
      <c r="U2" s="95"/>
      <c r="V2" s="95"/>
      <c r="W2" s="96"/>
      <c r="X2" s="100"/>
      <c r="Y2" s="95"/>
      <c r="Z2" s="95"/>
      <c r="AA2" s="96"/>
      <c r="AB2" s="95"/>
      <c r="AC2" s="95"/>
      <c r="AD2" s="95"/>
      <c r="AE2" s="95"/>
      <c r="AF2" s="96"/>
      <c r="AG2" s="95"/>
      <c r="AH2" s="95"/>
      <c r="AI2" s="96"/>
      <c r="AJ2" s="20" t="s">
        <v>59</v>
      </c>
      <c r="AK2" s="13" t="s">
        <v>47</v>
      </c>
      <c r="AL2" s="13" t="s">
        <v>41</v>
      </c>
      <c r="AM2" s="13" t="s">
        <v>43</v>
      </c>
      <c r="AN2" s="13" t="s">
        <v>45</v>
      </c>
      <c r="AO2" s="13" t="s">
        <v>50</v>
      </c>
      <c r="AP2" s="13" t="s">
        <v>54</v>
      </c>
      <c r="AQ2" s="13" t="s">
        <v>51</v>
      </c>
    </row>
    <row r="3" spans="1:43" s="3" customFormat="1" ht="13.5" thickBot="1">
      <c r="A3" s="23" t="s">
        <v>21</v>
      </c>
      <c r="B3" s="6" t="s">
        <v>22</v>
      </c>
      <c r="C3" s="4" t="s">
        <v>35</v>
      </c>
      <c r="D3" s="4" t="s">
        <v>37</v>
      </c>
      <c r="E3" s="4" t="s">
        <v>26</v>
      </c>
      <c r="F3" s="4" t="s">
        <v>31</v>
      </c>
      <c r="G3" s="4" t="s">
        <v>30</v>
      </c>
      <c r="H3" s="4" t="s">
        <v>28</v>
      </c>
      <c r="I3" s="4" t="s">
        <v>53</v>
      </c>
      <c r="J3" s="16"/>
      <c r="K3" s="11"/>
      <c r="L3" s="11"/>
      <c r="M3" s="7" t="s">
        <v>34</v>
      </c>
      <c r="N3" s="7" t="s">
        <v>49</v>
      </c>
      <c r="O3" s="7" t="s">
        <v>58</v>
      </c>
      <c r="P3" s="7" t="s">
        <v>61</v>
      </c>
      <c r="Q3" s="7" t="s">
        <v>55</v>
      </c>
      <c r="R3" s="29" t="s">
        <v>81</v>
      </c>
      <c r="S3" s="8" t="s">
        <v>82</v>
      </c>
      <c r="T3" s="8" t="s">
        <v>80</v>
      </c>
      <c r="U3" s="8" t="s">
        <v>84</v>
      </c>
      <c r="V3" s="8" t="s">
        <v>86</v>
      </c>
      <c r="W3" s="69" t="s">
        <v>120</v>
      </c>
      <c r="X3" s="8" t="s">
        <v>81</v>
      </c>
      <c r="Y3" s="8" t="s">
        <v>80</v>
      </c>
      <c r="Z3" s="8" t="s">
        <v>85</v>
      </c>
      <c r="AA3" s="68" t="s">
        <v>120</v>
      </c>
      <c r="AB3" s="8" t="s">
        <v>81</v>
      </c>
      <c r="AC3" s="8" t="s">
        <v>80</v>
      </c>
      <c r="AD3" s="8" t="s">
        <v>85</v>
      </c>
      <c r="AE3" s="8"/>
      <c r="AF3" s="68" t="s">
        <v>120</v>
      </c>
      <c r="AG3" s="49" t="s">
        <v>81</v>
      </c>
      <c r="AH3" s="49" t="s">
        <v>85</v>
      </c>
      <c r="AI3" s="68" t="s">
        <v>120</v>
      </c>
      <c r="AJ3" s="8"/>
      <c r="AK3" s="8" t="s">
        <v>48</v>
      </c>
      <c r="AL3" s="8" t="s">
        <v>42</v>
      </c>
      <c r="AM3" s="8" t="s">
        <v>44</v>
      </c>
      <c r="AN3" s="8" t="s">
        <v>46</v>
      </c>
      <c r="AO3" s="8"/>
      <c r="AP3" s="8"/>
      <c r="AQ3" s="8" t="s">
        <v>52</v>
      </c>
    </row>
    <row r="4" spans="1:42" s="12" customFormat="1" ht="12.75" customHeight="1">
      <c r="A4" s="85" t="s">
        <v>69</v>
      </c>
      <c r="B4" s="101" t="s">
        <v>20</v>
      </c>
      <c r="C4" s="101"/>
      <c r="D4" s="101" t="s">
        <v>24</v>
      </c>
      <c r="E4" s="91" t="s">
        <v>62</v>
      </c>
      <c r="F4" s="91" t="s">
        <v>63</v>
      </c>
      <c r="G4" s="91" t="s">
        <v>64</v>
      </c>
      <c r="H4" s="91" t="s">
        <v>19</v>
      </c>
      <c r="I4" s="87" t="s">
        <v>66</v>
      </c>
      <c r="J4" s="91" t="s">
        <v>78</v>
      </c>
      <c r="K4" s="91"/>
      <c r="L4" s="91"/>
      <c r="M4" s="91" t="s">
        <v>65</v>
      </c>
      <c r="N4" s="91" t="s">
        <v>56</v>
      </c>
      <c r="O4" s="91" t="s">
        <v>67</v>
      </c>
      <c r="P4" s="12" t="s">
        <v>72</v>
      </c>
      <c r="Q4" s="97" t="s">
        <v>74</v>
      </c>
      <c r="R4" s="79">
        <v>0.000625</v>
      </c>
      <c r="S4" s="32" t="s">
        <v>4</v>
      </c>
      <c r="T4" s="80"/>
      <c r="U4" s="33" t="s">
        <v>1</v>
      </c>
      <c r="V4" s="33"/>
      <c r="W4" s="81">
        <v>600</v>
      </c>
      <c r="X4" s="17" t="s">
        <v>13</v>
      </c>
      <c r="Y4" s="18"/>
      <c r="Z4" s="31"/>
      <c r="AA4" s="70"/>
      <c r="AB4" s="31" t="s">
        <v>12</v>
      </c>
      <c r="AC4" s="18"/>
      <c r="AD4" s="18"/>
      <c r="AE4" s="18"/>
      <c r="AF4" s="70"/>
      <c r="AI4" s="70"/>
      <c r="AL4" s="17" t="s">
        <v>76</v>
      </c>
      <c r="AM4" s="87" t="s">
        <v>68</v>
      </c>
      <c r="AP4" s="12" t="s">
        <v>75</v>
      </c>
    </row>
    <row r="5" spans="1:42" s="12" customFormat="1" ht="38.25">
      <c r="A5" s="82" t="s">
        <v>70</v>
      </c>
      <c r="B5" s="102"/>
      <c r="C5" s="103"/>
      <c r="D5" s="102"/>
      <c r="E5" s="92"/>
      <c r="F5" s="92"/>
      <c r="G5" s="92"/>
      <c r="H5" s="92"/>
      <c r="I5" s="87"/>
      <c r="J5" s="87"/>
      <c r="K5" s="87"/>
      <c r="L5" s="87"/>
      <c r="M5" s="87"/>
      <c r="N5" s="87"/>
      <c r="O5" s="87"/>
      <c r="P5" s="12" t="s">
        <v>73</v>
      </c>
      <c r="Q5" s="98"/>
      <c r="R5" s="12">
        <v>0.00113</v>
      </c>
      <c r="S5" s="17" t="s">
        <v>7</v>
      </c>
      <c r="T5" s="24"/>
      <c r="U5" s="33" t="s">
        <v>5</v>
      </c>
      <c r="V5" s="33"/>
      <c r="W5" s="70"/>
      <c r="X5" s="83" t="s">
        <v>10</v>
      </c>
      <c r="Y5" s="33"/>
      <c r="Z5" s="33" t="s">
        <v>2</v>
      </c>
      <c r="AA5" s="70"/>
      <c r="AB5" s="83" t="s">
        <v>6</v>
      </c>
      <c r="AC5" s="33"/>
      <c r="AD5" s="33" t="s">
        <v>3</v>
      </c>
      <c r="AE5" s="33"/>
      <c r="AF5" s="70"/>
      <c r="AI5" s="70"/>
      <c r="AL5" s="17" t="s">
        <v>77</v>
      </c>
      <c r="AM5" s="87"/>
      <c r="AP5" s="12" t="s">
        <v>75</v>
      </c>
    </row>
    <row r="6" spans="1:39" s="12" customFormat="1" ht="38.25">
      <c r="A6" s="86" t="s">
        <v>71</v>
      </c>
      <c r="B6" s="102"/>
      <c r="C6" s="24"/>
      <c r="D6" s="102"/>
      <c r="E6" s="92"/>
      <c r="F6" s="92"/>
      <c r="G6" s="92"/>
      <c r="H6" s="92"/>
      <c r="I6" s="78"/>
      <c r="J6" s="78"/>
      <c r="K6" s="78"/>
      <c r="L6" s="78"/>
      <c r="M6" s="78"/>
      <c r="N6" s="78"/>
      <c r="O6" s="78"/>
      <c r="Q6" s="98"/>
      <c r="R6" s="79">
        <v>0.00125</v>
      </c>
      <c r="S6" s="19" t="s">
        <v>9</v>
      </c>
      <c r="T6" s="24"/>
      <c r="U6" s="17" t="s">
        <v>8</v>
      </c>
      <c r="V6" s="33"/>
      <c r="W6" s="70">
        <v>450</v>
      </c>
      <c r="X6" s="12">
        <v>0.0036</v>
      </c>
      <c r="Y6" s="33"/>
      <c r="Z6" s="17" t="s">
        <v>11</v>
      </c>
      <c r="AA6" s="70">
        <v>500</v>
      </c>
      <c r="AB6" s="84">
        <v>0.0154</v>
      </c>
      <c r="AC6" s="33"/>
      <c r="AD6" s="33" t="s">
        <v>14</v>
      </c>
      <c r="AE6" s="33"/>
      <c r="AF6" s="70">
        <v>480</v>
      </c>
      <c r="AI6" s="70"/>
      <c r="AL6" s="17"/>
      <c r="AM6" s="78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spans="2:3" ht="12.75">
      <c r="B17" s="34"/>
      <c r="C17" s="38"/>
    </row>
    <row r="18" spans="2:3" ht="12.75">
      <c r="B18" s="34"/>
      <c r="C18" s="38"/>
    </row>
    <row r="19" spans="2:3" ht="12.75">
      <c r="B19" s="34"/>
      <c r="C19" s="38"/>
    </row>
    <row r="20" spans="2:3" ht="12.75">
      <c r="B20" s="34"/>
      <c r="C20" s="38"/>
    </row>
    <row r="21" spans="2:3" ht="12.75">
      <c r="B21" s="34"/>
      <c r="C21" s="38"/>
    </row>
    <row r="22" spans="2:3" ht="12.75">
      <c r="B22" s="34"/>
      <c r="C22" s="38"/>
    </row>
    <row r="23" spans="2:3" ht="12.75">
      <c r="B23" s="34"/>
      <c r="C23" s="38"/>
    </row>
    <row r="24" spans="2:3" ht="12.75">
      <c r="B24" s="34"/>
      <c r="C24" s="38"/>
    </row>
    <row r="25" spans="2:3" ht="12.75">
      <c r="B25" s="34"/>
      <c r="C25" s="38"/>
    </row>
    <row r="26" spans="2:3" ht="12.75">
      <c r="B26" s="34"/>
      <c r="C26" s="38"/>
    </row>
    <row r="27" spans="2:3" ht="12.75">
      <c r="B27" s="34"/>
      <c r="C27" s="38"/>
    </row>
    <row r="28" spans="2:3" ht="12.75">
      <c r="B28" s="34"/>
      <c r="C28" s="38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  <row r="50" ht="12.75"/>
    <row r="51" ht="12.75"/>
    <row r="52" ht="12.75"/>
    <row r="53" ht="12.75"/>
  </sheetData>
  <mergeCells count="21">
    <mergeCell ref="F4:F6"/>
    <mergeCell ref="E4:E6"/>
    <mergeCell ref="B4:B6"/>
    <mergeCell ref="D4:D6"/>
    <mergeCell ref="C4:C5"/>
    <mergeCell ref="AG1:AI2"/>
    <mergeCell ref="Q4:Q6"/>
    <mergeCell ref="AB1:AF2"/>
    <mergeCell ref="X1:AA2"/>
    <mergeCell ref="R1:W2"/>
    <mergeCell ref="G4:G6"/>
    <mergeCell ref="AM4:AM5"/>
    <mergeCell ref="C1:I1"/>
    <mergeCell ref="M1:Q1"/>
    <mergeCell ref="J1:L1"/>
    <mergeCell ref="J4:L5"/>
    <mergeCell ref="H4:H6"/>
    <mergeCell ref="O4:O5"/>
    <mergeCell ref="N4:N5"/>
    <mergeCell ref="M4:M5"/>
    <mergeCell ref="I4:I5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C16" sqref="C16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9.8515625" style="48" bestFit="1" customWidth="1"/>
    <col min="4" max="4" width="8.8515625" style="0" customWidth="1"/>
    <col min="5" max="5" width="10.00390625" style="52" bestFit="1" customWidth="1"/>
    <col min="6" max="6" width="9.140625" style="50" customWidth="1"/>
    <col min="7" max="7" width="8.8515625" style="0" customWidth="1"/>
    <col min="8" max="8" width="9.140625" style="36" customWidth="1"/>
    <col min="9" max="9" width="10.8515625" style="41" customWidth="1"/>
    <col min="10" max="10" width="10.00390625" style="48" customWidth="1"/>
    <col min="11" max="11" width="9.140625" style="53" customWidth="1"/>
    <col min="12" max="12" width="9.140625" style="64" customWidth="1"/>
    <col min="13" max="13" width="9.140625" style="51" customWidth="1"/>
    <col min="14" max="14" width="9.140625" style="21" customWidth="1"/>
    <col min="15" max="15" width="8.8515625" style="0" customWidth="1"/>
    <col min="16" max="16" width="10.00390625" style="48" customWidth="1"/>
    <col min="17" max="17" width="9.140625" style="53" customWidth="1"/>
    <col min="18" max="18" width="9.140625" style="50" customWidth="1"/>
    <col min="19" max="19" width="8.8515625" style="0" customWidth="1"/>
    <col min="20" max="20" width="9.140625" style="21" customWidth="1"/>
    <col min="21" max="21" width="9.140625" style="48" customWidth="1"/>
    <col min="22" max="22" width="10.00390625" style="48" customWidth="1"/>
    <col min="23" max="23" width="9.140625" style="53" customWidth="1"/>
    <col min="24" max="25" width="8.8515625" style="0" customWidth="1"/>
    <col min="26" max="26" width="9.140625" style="21" customWidth="1"/>
    <col min="27" max="28" width="9.140625" style="48" customWidth="1"/>
    <col min="29" max="29" width="9.140625" style="67" customWidth="1"/>
  </cols>
  <sheetData>
    <row r="1" spans="3:29" s="5" customFormat="1" ht="12">
      <c r="C1" s="59"/>
      <c r="D1" s="37"/>
      <c r="E1" s="56"/>
      <c r="F1" s="104" t="s">
        <v>105</v>
      </c>
      <c r="G1" s="105"/>
      <c r="H1" s="105"/>
      <c r="I1" s="105"/>
      <c r="J1" s="105"/>
      <c r="K1" s="106"/>
      <c r="L1" s="104" t="s">
        <v>106</v>
      </c>
      <c r="M1" s="105"/>
      <c r="N1" s="105"/>
      <c r="O1" s="105"/>
      <c r="P1" s="105"/>
      <c r="Q1" s="106"/>
      <c r="R1" s="104" t="s">
        <v>107</v>
      </c>
      <c r="S1" s="105"/>
      <c r="T1" s="105"/>
      <c r="U1" s="105"/>
      <c r="V1" s="105"/>
      <c r="W1" s="106"/>
      <c r="X1" s="107" t="s">
        <v>0</v>
      </c>
      <c r="Y1" s="108"/>
      <c r="Z1" s="108"/>
      <c r="AA1" s="108"/>
      <c r="AB1" s="108"/>
      <c r="AC1" s="108"/>
    </row>
    <row r="2" spans="1:29" s="5" customFormat="1" ht="12">
      <c r="A2" s="39" t="s">
        <v>90</v>
      </c>
      <c r="B2" s="38" t="s">
        <v>89</v>
      </c>
      <c r="C2" s="60" t="s">
        <v>93</v>
      </c>
      <c r="D2" s="5" t="s">
        <v>101</v>
      </c>
      <c r="E2" s="57" t="s">
        <v>97</v>
      </c>
      <c r="F2" s="62" t="s">
        <v>88</v>
      </c>
      <c r="G2" s="42" t="s">
        <v>92</v>
      </c>
      <c r="H2" s="45" t="s">
        <v>95</v>
      </c>
      <c r="I2" s="40" t="s">
        <v>91</v>
      </c>
      <c r="J2" s="60" t="s">
        <v>94</v>
      </c>
      <c r="K2" s="54" t="s">
        <v>98</v>
      </c>
      <c r="L2" s="62" t="s">
        <v>88</v>
      </c>
      <c r="M2" s="65" t="s">
        <v>92</v>
      </c>
      <c r="N2" s="45" t="s">
        <v>95</v>
      </c>
      <c r="O2" s="40" t="s">
        <v>91</v>
      </c>
      <c r="P2" s="60" t="s">
        <v>94</v>
      </c>
      <c r="Q2" s="54" t="s">
        <v>98</v>
      </c>
      <c r="R2" s="62" t="s">
        <v>88</v>
      </c>
      <c r="S2" s="42" t="s">
        <v>92</v>
      </c>
      <c r="T2" s="45" t="s">
        <v>95</v>
      </c>
      <c r="U2" s="66" t="s">
        <v>91</v>
      </c>
      <c r="V2" s="60" t="s">
        <v>94</v>
      </c>
      <c r="W2" s="54" t="s">
        <v>98</v>
      </c>
      <c r="X2" s="38" t="s">
        <v>88</v>
      </c>
      <c r="Y2" s="42" t="s">
        <v>92</v>
      </c>
      <c r="Z2" s="45" t="s">
        <v>95</v>
      </c>
      <c r="AA2" s="66" t="s">
        <v>91</v>
      </c>
      <c r="AB2" s="60" t="s">
        <v>94</v>
      </c>
      <c r="AC2" s="54" t="s">
        <v>98</v>
      </c>
    </row>
    <row r="3" spans="1:29" s="6" customFormat="1" ht="12.75" thickBot="1">
      <c r="A3" s="6" t="s">
        <v>103</v>
      </c>
      <c r="B3" s="6" t="s">
        <v>104</v>
      </c>
      <c r="C3" s="61" t="s">
        <v>99</v>
      </c>
      <c r="D3" s="6" t="s">
        <v>102</v>
      </c>
      <c r="E3" s="58" t="s">
        <v>99</v>
      </c>
      <c r="F3" s="63"/>
      <c r="G3" s="43" t="s">
        <v>123</v>
      </c>
      <c r="H3" s="46" t="s">
        <v>123</v>
      </c>
      <c r="I3" s="44" t="s">
        <v>122</v>
      </c>
      <c r="J3" s="61" t="s">
        <v>96</v>
      </c>
      <c r="K3" s="55" t="s">
        <v>100</v>
      </c>
      <c r="L3" s="63"/>
      <c r="M3" s="43" t="s">
        <v>123</v>
      </c>
      <c r="N3" s="46" t="s">
        <v>123</v>
      </c>
      <c r="O3" s="44" t="s">
        <v>122</v>
      </c>
      <c r="P3" s="61" t="s">
        <v>96</v>
      </c>
      <c r="Q3" s="55" t="s">
        <v>100</v>
      </c>
      <c r="R3" s="63"/>
      <c r="S3" s="43" t="s">
        <v>123</v>
      </c>
      <c r="T3" s="46" t="s">
        <v>123</v>
      </c>
      <c r="U3" s="44" t="s">
        <v>122</v>
      </c>
      <c r="V3" s="61" t="s">
        <v>96</v>
      </c>
      <c r="W3" s="55" t="s">
        <v>100</v>
      </c>
      <c r="Y3" s="43" t="s">
        <v>123</v>
      </c>
      <c r="Z3" s="46" t="s">
        <v>123</v>
      </c>
      <c r="AA3" s="44" t="s">
        <v>122</v>
      </c>
      <c r="AB3" s="61" t="s">
        <v>96</v>
      </c>
      <c r="AC3" s="55" t="s">
        <v>100</v>
      </c>
    </row>
    <row r="4" spans="1:29" s="21" customFormat="1" ht="12">
      <c r="A4" s="71">
        <v>1</v>
      </c>
      <c r="B4" s="21">
        <v>2.5</v>
      </c>
      <c r="C4" s="72">
        <v>104000</v>
      </c>
      <c r="D4" s="67">
        <v>0.9</v>
      </c>
      <c r="E4" s="73">
        <f>D4*C4</f>
        <v>93600</v>
      </c>
      <c r="F4" s="76">
        <v>0.00125</v>
      </c>
      <c r="G4" s="22">
        <f>F4*B4</f>
        <v>0.003125</v>
      </c>
      <c r="H4" s="47">
        <f>A4*G4</f>
        <v>0.003125</v>
      </c>
      <c r="I4" s="75">
        <f>'COMPILED DATA'!W6</f>
        <v>450</v>
      </c>
      <c r="J4" s="72">
        <f>I4/G4</f>
        <v>144000</v>
      </c>
      <c r="K4" s="53">
        <f>(J4/$E4)*H4*(1000/9.81)</f>
        <v>0.4900807653101231</v>
      </c>
      <c r="L4" s="47">
        <f>'COMPILED DATA'!X6</f>
        <v>0.0036</v>
      </c>
      <c r="M4" s="77">
        <f>L4*$B4</f>
        <v>0.009</v>
      </c>
      <c r="N4" s="47">
        <f>$A4*M4</f>
        <v>0.009</v>
      </c>
      <c r="O4" s="72">
        <f>'COMPILED DATA'!AA6</f>
        <v>500</v>
      </c>
      <c r="P4" s="72">
        <f>O4/M4</f>
        <v>55555.55555555556</v>
      </c>
      <c r="Q4" s="53">
        <f>(P4/$E4)*N4*(1000/9.81)</f>
        <v>0.5445341836779145</v>
      </c>
      <c r="R4" s="47">
        <f>'COMPILED DATA'!AB6</f>
        <v>0.0154</v>
      </c>
      <c r="S4" s="74">
        <f>R4*$B4</f>
        <v>0.0385</v>
      </c>
      <c r="T4" s="47">
        <f>$A4*S4</f>
        <v>0.0385</v>
      </c>
      <c r="U4" s="72">
        <f>'COMPILED DATA'!AF6</f>
        <v>480</v>
      </c>
      <c r="V4" s="72">
        <f>U4/S4</f>
        <v>12467.532467532468</v>
      </c>
      <c r="W4" s="53">
        <f>(V4/$E4)*T4*(1000/9.81)</f>
        <v>0.5227528163307981</v>
      </c>
      <c r="AA4" s="72"/>
      <c r="AB4" s="72"/>
      <c r="AC4" s="67"/>
    </row>
  </sheetData>
  <mergeCells count="4">
    <mergeCell ref="F1:K1"/>
    <mergeCell ref="L1:Q1"/>
    <mergeCell ref="R1:W1"/>
    <mergeCell ref="X1:AC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31" sqref="D31"/>
    </sheetView>
  </sheetViews>
  <sheetFormatPr defaultColWidth="8.8515625" defaultRowHeight="12.75"/>
  <sheetData>
    <row r="1" ht="12">
      <c r="A1" t="s">
        <v>121</v>
      </c>
    </row>
    <row r="4" spans="1:3" ht="12">
      <c r="A4" t="s">
        <v>116</v>
      </c>
      <c r="C4" t="s">
        <v>117</v>
      </c>
    </row>
    <row r="5" spans="1:3" ht="12">
      <c r="A5" t="s">
        <v>108</v>
      </c>
      <c r="B5" t="s">
        <v>115</v>
      </c>
      <c r="C5" t="s">
        <v>114</v>
      </c>
    </row>
    <row r="6" spans="1:3" ht="12">
      <c r="A6" t="s">
        <v>109</v>
      </c>
      <c r="B6">
        <v>0</v>
      </c>
      <c r="C6">
        <v>0</v>
      </c>
    </row>
    <row r="7" spans="1:3" ht="12">
      <c r="A7" t="s">
        <v>110</v>
      </c>
      <c r="B7" s="51">
        <f>'Spectral Conv.'!H4*39.37</f>
        <v>0.12303125</v>
      </c>
      <c r="C7" s="51">
        <f>'Spectral Conv.'!K4</f>
        <v>0.4900807653101231</v>
      </c>
    </row>
    <row r="8" spans="1:3" ht="12">
      <c r="A8" t="s">
        <v>111</v>
      </c>
      <c r="B8" s="51">
        <f>'Spectral Conv.'!N4*39.37</f>
        <v>0.3543299999999999</v>
      </c>
      <c r="C8" s="51">
        <f>'Spectral Conv.'!Q4</f>
        <v>0.5445341836779145</v>
      </c>
    </row>
    <row r="9" spans="1:3" ht="12">
      <c r="A9" t="s">
        <v>112</v>
      </c>
      <c r="B9" s="51">
        <f>'Spectral Conv.'!T4*39.37</f>
        <v>1.515745</v>
      </c>
      <c r="C9" s="51">
        <f>'Spectral Conv.'!W4</f>
        <v>0.5227528163307981</v>
      </c>
    </row>
    <row r="10" ht="12">
      <c r="A10" t="s">
        <v>113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Anna Lang</dc:creator>
  <cp:keywords/>
  <dc:description/>
  <cp:lastModifiedBy>Marjorie Greene</cp:lastModifiedBy>
  <cp:lastPrinted>2009-09-21T20:37:35Z</cp:lastPrinted>
  <dcterms:created xsi:type="dcterms:W3CDTF">2009-07-14T17:54:06Z</dcterms:created>
  <dcterms:modified xsi:type="dcterms:W3CDTF">2010-04-30T17:40:57Z</dcterms:modified>
  <cp:category/>
  <cp:version/>
  <cp:contentType/>
  <cp:contentStatus/>
</cp:coreProperties>
</file>